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755"/>
  </bookViews>
  <sheets>
    <sheet name="CON P" sheetId="9" r:id="rId1"/>
    <sheet name=".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9" l="1"/>
  <c r="C29" i="9"/>
  <c r="E29" i="9" s="1"/>
  <c r="E26" i="9"/>
  <c r="E25" i="9"/>
  <c r="E24" i="9"/>
  <c r="E23" i="9"/>
  <c r="C23" i="9"/>
  <c r="E16" i="9"/>
  <c r="C15" i="9"/>
  <c r="E15" i="9" s="1"/>
  <c r="E11" i="9"/>
  <c r="C11" i="9"/>
  <c r="E9" i="9"/>
  <c r="E8" i="9"/>
  <c r="C7" i="9"/>
  <c r="E33" i="9" l="1"/>
  <c r="C33" i="9"/>
  <c r="C19" i="9"/>
  <c r="C35" i="9" s="1"/>
  <c r="E7" i="9"/>
  <c r="E19" i="9" s="1"/>
  <c r="E35" i="9" s="1"/>
</calcChain>
</file>

<file path=xl/sharedStrings.xml><?xml version="1.0" encoding="utf-8"?>
<sst xmlns="http://schemas.openxmlformats.org/spreadsheetml/2006/main" count="33" uniqueCount="33">
  <si>
    <t>MINISTERIO DE TURISMO</t>
  </si>
  <si>
    <t>US$</t>
  </si>
  <si>
    <t>RD$</t>
  </si>
  <si>
    <t>SISTEMA DE CONTABILIDAD INTERNA</t>
  </si>
  <si>
    <t>INVERSION EN PUBLICIDAD Y PROMOCION INTERNACIONAL</t>
  </si>
  <si>
    <t>(VALORES EN RD$ Y US$)</t>
  </si>
  <si>
    <t>ORIGEN:</t>
  </si>
  <si>
    <t>Aportes de Gobierno</t>
  </si>
  <si>
    <t>Fondo (100)</t>
  </si>
  <si>
    <t>Fondo (1970)</t>
  </si>
  <si>
    <t>Tasa Aeronautica</t>
  </si>
  <si>
    <t>Vuelos Regulares</t>
  </si>
  <si>
    <t>Vuelos Charters</t>
  </si>
  <si>
    <t>Otros Ingresos</t>
  </si>
  <si>
    <t>Fondo (2090)</t>
  </si>
  <si>
    <t>TOTAL DE INGRESOS</t>
  </si>
  <si>
    <t>DESTINO:</t>
  </si>
  <si>
    <t>Internacional</t>
  </si>
  <si>
    <t xml:space="preserve">     Publicidad</t>
  </si>
  <si>
    <t xml:space="preserve">     Promocion</t>
  </si>
  <si>
    <t xml:space="preserve">    Otros</t>
  </si>
  <si>
    <t>LOCAL</t>
  </si>
  <si>
    <t xml:space="preserve">     Publicidad y promocion</t>
  </si>
  <si>
    <t xml:space="preserve">TOTAL </t>
  </si>
  <si>
    <t>RESULTADO NETO DEL PERIODO</t>
  </si>
  <si>
    <t>LIC. RADHAMES ESPIRITU RINCON</t>
  </si>
  <si>
    <t>DIRECTOR FINANCIERO</t>
  </si>
  <si>
    <t>AL 31 DE DICIEMBRE AÑO 2015</t>
  </si>
  <si>
    <t xml:space="preserve">                    CON UN APORTE DE  US$ 20.0 MILLONES FACILITADO POR EL MINISTERIO DE  HACIENDA.</t>
  </si>
  <si>
    <t xml:space="preserve">             2).- A DICHO RESULTADO HABIA QUE AGREGARLE LAS CUENTAS POR PAGAR  DE PROMOCION</t>
  </si>
  <si>
    <t xml:space="preserve">                    Y PUBLICIDAD A DIC./15 POR VALOR DE POR US$ 13.8 MILLONES Y RD$  122.2 MILLONES   </t>
  </si>
  <si>
    <t xml:space="preserve">             3).- NO INCLUYE UN PRESTAMOS  CON DEL BANCO DE  POR US$5.0 MILLONES</t>
  </si>
  <si>
    <r>
      <rPr>
        <b/>
        <sz val="10"/>
        <color theme="1"/>
        <rFont val="Calibri"/>
        <family val="2"/>
      </rPr>
      <t>NOTA:</t>
    </r>
    <r>
      <rPr>
        <sz val="10"/>
        <color theme="1"/>
        <rFont val="Calibri"/>
        <family val="2"/>
      </rPr>
      <t xml:space="preserve">  1).- ESTE RESULTADO NEGATIVO SE DEBE A QUE EN EL MES DE MARZO /15 SE PAGARON DEUDA DEL 2014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</si>
</sst>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43" fontId="0" fillId="0" borderId="0" xfId="1" applyFont="1" applyFill="1"/>
    <xf numFmtId="43" fontId="0" fillId="0" borderId="0" xfId="0" applyNumberFormat="1"/>
    <xf numFmtId="43" fontId="2" fillId="0" borderId="0" xfId="0" applyNumberFormat="1" applyFont="1"/>
    <xf numFmtId="0" fontId="2" fillId="0" borderId="0" xfId="0" applyFont="1"/>
    <xf numFmtId="0" fontId="0" fillId="0" borderId="0" xfId="0" applyFill="1"/>
    <xf numFmtId="0" fontId="5" fillId="0" borderId="0" xfId="0" applyFont="1"/>
    <xf numFmtId="0" fontId="3" fillId="0" borderId="0" xfId="0" applyFont="1"/>
    <xf numFmtId="43" fontId="2" fillId="0" borderId="1" xfId="1" applyFont="1" applyBorder="1"/>
    <xf numFmtId="43" fontId="2" fillId="0" borderId="1" xfId="0" applyNumberFormat="1" applyFont="1" applyBorder="1"/>
    <xf numFmtId="43" fontId="6" fillId="0" borderId="0" xfId="1" applyFont="1"/>
    <xf numFmtId="43" fontId="3" fillId="0" borderId="2" xfId="0" applyNumberFormat="1" applyFont="1" applyBorder="1"/>
    <xf numFmtId="43" fontId="2" fillId="0" borderId="2" xfId="0" applyNumberFormat="1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3" fontId="4" fillId="0" borderId="0" xfId="1" applyFont="1" applyFill="1" applyBorder="1"/>
    <xf numFmtId="0" fontId="3" fillId="0" borderId="0" xfId="0" applyFont="1" applyFill="1"/>
    <xf numFmtId="43" fontId="3" fillId="0" borderId="0" xfId="0" applyNumberFormat="1" applyFont="1" applyFill="1"/>
    <xf numFmtId="0" fontId="2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F14" sqref="F14"/>
    </sheetView>
  </sheetViews>
  <sheetFormatPr baseColWidth="10" defaultRowHeight="15" x14ac:dyDescent="0.25"/>
  <cols>
    <col min="2" max="2" width="20.42578125" customWidth="1"/>
    <col min="3" max="3" width="18.85546875" customWidth="1"/>
    <col min="5" max="5" width="16.5703125" customWidth="1"/>
  </cols>
  <sheetData>
    <row r="1" spans="1:5" ht="18.75" x14ac:dyDescent="0.3">
      <c r="A1" s="24" t="s">
        <v>0</v>
      </c>
      <c r="B1" s="24"/>
      <c r="C1" s="24"/>
      <c r="D1" s="24"/>
      <c r="E1" s="24"/>
    </row>
    <row r="2" spans="1:5" x14ac:dyDescent="0.25">
      <c r="A2" s="23" t="s">
        <v>3</v>
      </c>
      <c r="B2" s="23"/>
      <c r="C2" s="23"/>
      <c r="D2" s="23"/>
      <c r="E2" s="23"/>
    </row>
    <row r="3" spans="1:5" x14ac:dyDescent="0.25">
      <c r="A3" s="23" t="s">
        <v>4</v>
      </c>
      <c r="B3" s="23"/>
      <c r="C3" s="23"/>
      <c r="D3" s="23"/>
      <c r="E3" s="23"/>
    </row>
    <row r="4" spans="1:5" x14ac:dyDescent="0.25">
      <c r="A4" s="23" t="s">
        <v>27</v>
      </c>
      <c r="B4" s="23"/>
      <c r="C4" s="23"/>
      <c r="D4" s="23"/>
      <c r="E4" s="23"/>
    </row>
    <row r="5" spans="1:5" x14ac:dyDescent="0.25">
      <c r="A5" s="23" t="s">
        <v>5</v>
      </c>
      <c r="B5" s="23"/>
      <c r="C5" s="23"/>
      <c r="D5" s="23"/>
      <c r="E5" s="23"/>
    </row>
    <row r="6" spans="1:5" ht="18.75" x14ac:dyDescent="0.3">
      <c r="A6" s="7" t="s">
        <v>6</v>
      </c>
      <c r="C6" s="21" t="s">
        <v>2</v>
      </c>
      <c r="E6" s="21" t="s">
        <v>1</v>
      </c>
    </row>
    <row r="7" spans="1:5" ht="15.75" x14ac:dyDescent="0.25">
      <c r="A7" s="8" t="s">
        <v>7</v>
      </c>
      <c r="B7" s="5"/>
      <c r="C7" s="9">
        <f>C8+C9</f>
        <v>1188312142</v>
      </c>
      <c r="E7" s="10">
        <f>C7/45.0671</f>
        <v>26367619.438570485</v>
      </c>
    </row>
    <row r="8" spans="1:5" x14ac:dyDescent="0.25">
      <c r="A8" t="s">
        <v>8</v>
      </c>
      <c r="C8" s="1">
        <v>793310735</v>
      </c>
      <c r="E8" s="3">
        <f>C8/45.0671</f>
        <v>17602879.595092651</v>
      </c>
    </row>
    <row r="9" spans="1:5" x14ac:dyDescent="0.25">
      <c r="A9" t="s">
        <v>9</v>
      </c>
      <c r="C9" s="1">
        <v>395001407</v>
      </c>
      <c r="E9" s="3">
        <f>C9/45.0671</f>
        <v>8764739.8434778359</v>
      </c>
    </row>
    <row r="10" spans="1:5" x14ac:dyDescent="0.25">
      <c r="C10" s="1"/>
      <c r="E10" s="3"/>
    </row>
    <row r="11" spans="1:5" ht="18" x14ac:dyDescent="0.4">
      <c r="A11" s="8" t="s">
        <v>10</v>
      </c>
      <c r="B11" s="5"/>
      <c r="C11" s="11">
        <f>C12+C13</f>
        <v>1827813099.02</v>
      </c>
      <c r="E11" s="10">
        <f>E12+E13</f>
        <v>40572086.490000002</v>
      </c>
    </row>
    <row r="12" spans="1:5" x14ac:dyDescent="0.25">
      <c r="A12" t="s">
        <v>11</v>
      </c>
      <c r="C12" s="1">
        <v>1639699991.97</v>
      </c>
      <c r="E12" s="3">
        <v>36397477.859999999</v>
      </c>
    </row>
    <row r="13" spans="1:5" x14ac:dyDescent="0.25">
      <c r="A13" t="s">
        <v>12</v>
      </c>
      <c r="C13" s="1">
        <v>188113107.05000001</v>
      </c>
      <c r="E13" s="3">
        <v>4174608.63</v>
      </c>
    </row>
    <row r="14" spans="1:5" x14ac:dyDescent="0.25">
      <c r="C14" s="1"/>
      <c r="E14" s="3"/>
    </row>
    <row r="15" spans="1:5" ht="15.75" x14ac:dyDescent="0.25">
      <c r="A15" s="8" t="s">
        <v>13</v>
      </c>
      <c r="C15" s="9">
        <f>C16</f>
        <v>13819405</v>
      </c>
      <c r="E15" s="10">
        <f t="shared" ref="E15:E30" si="0">C15/45.0671</f>
        <v>306640.65360318281</v>
      </c>
    </row>
    <row r="16" spans="1:5" x14ac:dyDescent="0.25">
      <c r="A16" t="s">
        <v>14</v>
      </c>
      <c r="C16" s="1">
        <v>13819405</v>
      </c>
      <c r="E16" s="3">
        <f t="shared" si="0"/>
        <v>306640.65360318281</v>
      </c>
    </row>
    <row r="17" spans="1:5" x14ac:dyDescent="0.25">
      <c r="C17" s="1"/>
      <c r="E17" s="3"/>
    </row>
    <row r="18" spans="1:5" x14ac:dyDescent="0.25">
      <c r="E18" s="3"/>
    </row>
    <row r="19" spans="1:5" ht="15.75" x14ac:dyDescent="0.25">
      <c r="A19" s="19" t="s">
        <v>15</v>
      </c>
      <c r="B19" s="6"/>
      <c r="C19" s="20">
        <f>C7+C11+C15</f>
        <v>3029944646.02</v>
      </c>
      <c r="D19" s="6"/>
      <c r="E19" s="4">
        <f>E7+E11+E15</f>
        <v>67246346.582173675</v>
      </c>
    </row>
    <row r="20" spans="1:5" x14ac:dyDescent="0.25">
      <c r="E20" s="3"/>
    </row>
    <row r="21" spans="1:5" x14ac:dyDescent="0.25">
      <c r="C21" s="2"/>
      <c r="D21" s="6"/>
      <c r="E21" s="3"/>
    </row>
    <row r="22" spans="1:5" ht="15.75" x14ac:dyDescent="0.25">
      <c r="A22" s="8" t="s">
        <v>16</v>
      </c>
      <c r="C22" s="1"/>
      <c r="E22" s="3"/>
    </row>
    <row r="23" spans="1:5" x14ac:dyDescent="0.25">
      <c r="A23" s="5" t="s">
        <v>17</v>
      </c>
      <c r="C23" s="9">
        <f>C24+C25+C26</f>
        <v>2634959756.3499999</v>
      </c>
      <c r="E23" s="10">
        <f t="shared" si="0"/>
        <v>58467479.743537962</v>
      </c>
    </row>
    <row r="24" spans="1:5" x14ac:dyDescent="0.25">
      <c r="A24" t="s">
        <v>18</v>
      </c>
      <c r="C24" s="1">
        <v>1937345956.03</v>
      </c>
      <c r="E24" s="3">
        <f t="shared" si="0"/>
        <v>42988032.423430838</v>
      </c>
    </row>
    <row r="25" spans="1:5" x14ac:dyDescent="0.25">
      <c r="A25" t="s">
        <v>19</v>
      </c>
      <c r="C25" s="1">
        <v>689467142.77999997</v>
      </c>
      <c r="E25" s="3">
        <f t="shared" si="0"/>
        <v>15298680.029999711</v>
      </c>
    </row>
    <row r="26" spans="1:5" x14ac:dyDescent="0.25">
      <c r="A26" t="s">
        <v>20</v>
      </c>
      <c r="C26" s="1">
        <v>8146657.54</v>
      </c>
      <c r="E26" s="3">
        <f t="shared" si="0"/>
        <v>180767.29010741759</v>
      </c>
    </row>
    <row r="27" spans="1:5" x14ac:dyDescent="0.25">
      <c r="B27" s="6"/>
      <c r="C27" s="1"/>
      <c r="E27" s="3"/>
    </row>
    <row r="28" spans="1:5" x14ac:dyDescent="0.25">
      <c r="C28" s="1"/>
      <c r="E28" s="3"/>
    </row>
    <row r="29" spans="1:5" ht="15.75" x14ac:dyDescent="0.25">
      <c r="A29" s="8" t="s">
        <v>21</v>
      </c>
      <c r="C29" s="9">
        <f>C30</f>
        <v>807130140</v>
      </c>
      <c r="E29" s="10">
        <f t="shared" si="0"/>
        <v>17909520.248695832</v>
      </c>
    </row>
    <row r="30" spans="1:5" x14ac:dyDescent="0.25">
      <c r="A30" s="6" t="s">
        <v>22</v>
      </c>
      <c r="C30" s="1">
        <v>807130140</v>
      </c>
      <c r="E30" s="3">
        <f t="shared" si="0"/>
        <v>17909520.248695832</v>
      </c>
    </row>
    <row r="31" spans="1:5" x14ac:dyDescent="0.25">
      <c r="C31" s="1"/>
      <c r="E31" s="3"/>
    </row>
    <row r="32" spans="1:5" x14ac:dyDescent="0.25">
      <c r="C32" s="1"/>
      <c r="E32" s="3"/>
    </row>
    <row r="33" spans="1:5" x14ac:dyDescent="0.25">
      <c r="A33" s="21" t="s">
        <v>23</v>
      </c>
      <c r="C33" s="9">
        <f>C23+C29</f>
        <v>3442089896.3499999</v>
      </c>
      <c r="E33" s="10">
        <f>E23+E29</f>
        <v>76376999.992233798</v>
      </c>
    </row>
    <row r="34" spans="1:5" x14ac:dyDescent="0.25">
      <c r="C34" s="1"/>
      <c r="E34" s="3"/>
    </row>
    <row r="35" spans="1:5" ht="16.5" thickBot="1" x14ac:dyDescent="0.3">
      <c r="A35" s="8" t="s">
        <v>24</v>
      </c>
      <c r="B35" s="8"/>
      <c r="C35" s="12">
        <f>C19-C33</f>
        <v>-412145250.32999992</v>
      </c>
      <c r="E35" s="13">
        <f>E19-E33</f>
        <v>-9130653.4100601226</v>
      </c>
    </row>
    <row r="36" spans="1:5" ht="15.75" thickTop="1" x14ac:dyDescent="0.25"/>
    <row r="37" spans="1:5" x14ac:dyDescent="0.25">
      <c r="A37" s="14" t="s">
        <v>32</v>
      </c>
      <c r="B37" s="15"/>
      <c r="C37" s="15"/>
      <c r="D37" s="15"/>
      <c r="E37" s="15"/>
    </row>
    <row r="38" spans="1:5" x14ac:dyDescent="0.25">
      <c r="A38" s="14" t="s">
        <v>28</v>
      </c>
      <c r="B38" s="15"/>
      <c r="C38" s="15"/>
      <c r="D38" s="15"/>
      <c r="E38" s="15"/>
    </row>
    <row r="39" spans="1:5" x14ac:dyDescent="0.25">
      <c r="A39" s="14" t="s">
        <v>29</v>
      </c>
      <c r="B39" s="15"/>
      <c r="C39" s="15"/>
      <c r="D39" s="15"/>
      <c r="E39" s="15"/>
    </row>
    <row r="40" spans="1:5" x14ac:dyDescent="0.25">
      <c r="A40" s="14" t="s">
        <v>30</v>
      </c>
      <c r="B40" s="15"/>
      <c r="C40" s="15"/>
      <c r="D40" s="15"/>
      <c r="E40" s="15"/>
    </row>
    <row r="41" spans="1:5" x14ac:dyDescent="0.25">
      <c r="A41" s="22" t="s">
        <v>31</v>
      </c>
      <c r="B41" s="22"/>
      <c r="C41" s="22"/>
      <c r="D41" s="22"/>
      <c r="E41" s="22"/>
    </row>
    <row r="42" spans="1:5" x14ac:dyDescent="0.25">
      <c r="A42" s="14"/>
      <c r="B42" s="14"/>
      <c r="C42" s="14"/>
      <c r="D42" s="14"/>
      <c r="E42" s="14"/>
    </row>
    <row r="44" spans="1:5" x14ac:dyDescent="0.25">
      <c r="A44" s="23" t="s">
        <v>25</v>
      </c>
      <c r="B44" s="23"/>
      <c r="C44" s="23"/>
      <c r="D44" s="23"/>
      <c r="E44" s="23"/>
    </row>
    <row r="45" spans="1:5" x14ac:dyDescent="0.25">
      <c r="A45" s="23" t="s">
        <v>26</v>
      </c>
      <c r="B45" s="23"/>
      <c r="C45" s="23"/>
      <c r="D45" s="23"/>
      <c r="E45" s="23"/>
    </row>
    <row r="46" spans="1:5" x14ac:dyDescent="0.25">
      <c r="A46" s="16"/>
    </row>
    <row r="47" spans="1:5" x14ac:dyDescent="0.25">
      <c r="A47" s="17"/>
    </row>
  </sheetData>
  <mergeCells count="7">
    <mergeCell ref="A45:E45"/>
    <mergeCell ref="A1:E1"/>
    <mergeCell ref="A2:E2"/>
    <mergeCell ref="A3:E3"/>
    <mergeCell ref="A4:E4"/>
    <mergeCell ref="A5:E5"/>
    <mergeCell ref="A44:E4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7"/>
  <sheetViews>
    <sheetView workbookViewId="0">
      <selection activeCell="E18" sqref="E18"/>
    </sheetView>
  </sheetViews>
  <sheetFormatPr baseColWidth="10" defaultRowHeight="15" x14ac:dyDescent="0.25"/>
  <cols>
    <col min="4" max="4" width="16.7109375" customWidth="1"/>
    <col min="5" max="5" width="9.140625" customWidth="1"/>
    <col min="6" max="6" width="6" customWidth="1"/>
    <col min="7" max="7" width="14.5703125" customWidth="1"/>
    <col min="8" max="8" width="18.28515625" customWidth="1"/>
    <col min="9" max="9" width="17.28515625" customWidth="1"/>
    <col min="11" max="11" width="14.7109375" customWidth="1"/>
  </cols>
  <sheetData>
    <row r="17" spans="2:2" x14ac:dyDescent="0.25">
      <c r="B17" s="18"/>
    </row>
  </sheetData>
  <pageMargins left="0.7" right="0.7" top="0.75" bottom="0.75" header="0.3" footer="0.3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 P</vt:lpstr>
      <vt:lpstr>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Espíritu Rincón</dc:creator>
  <cp:lastModifiedBy>Espíritu Rincón</cp:lastModifiedBy>
  <cp:lastPrinted>2016-01-07T18:18:13Z</cp:lastPrinted>
  <dcterms:created xsi:type="dcterms:W3CDTF">2015-11-11T12:18:21Z</dcterms:created>
  <dcterms:modified xsi:type="dcterms:W3CDTF">2016-01-07T18:23:54Z</dcterms:modified>
</cp:coreProperties>
</file>